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u\OneDrive\Desktop\Kivikuvand\2023\Projektid\Riigihanked\Tänavjörve, Rmk\Aktid\"/>
    </mc:Choice>
  </mc:AlternateContent>
  <xr:revisionPtr revIDLastSave="0" documentId="13_ncr:1_{6F777A13-A2BA-4E04-952F-7E2420D35C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ivikuvandi akt" sheetId="1" r:id="rId1"/>
    <sheet name="Mahtude muutus" sheetId="2" state="hidden" r:id="rId2"/>
  </sheets>
  <definedNames>
    <definedName name="_xlnm.Print_Area" localSheetId="0">'Kivikuvandi akt'!$A$1:$L$50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 l="1"/>
  <c r="J30" i="1"/>
  <c r="J28" i="1"/>
  <c r="J26" i="1"/>
  <c r="J24" i="1"/>
  <c r="J21" i="1"/>
  <c r="K24" i="1"/>
  <c r="L24" i="1" s="1"/>
  <c r="K26" i="1"/>
  <c r="L26" i="1" s="1"/>
  <c r="K28" i="1"/>
  <c r="L28" i="1" s="1"/>
  <c r="K30" i="1"/>
  <c r="L30" i="1" s="1"/>
  <c r="K32" i="1"/>
  <c r="L32" i="1" s="1"/>
  <c r="K34" i="1"/>
  <c r="L34" i="1" s="1"/>
  <c r="K37" i="1"/>
  <c r="L37" i="1" s="1"/>
  <c r="K21" i="1"/>
  <c r="L21" i="1" s="1"/>
  <c r="J32" i="1"/>
  <c r="J37" i="1"/>
  <c r="H30" i="1"/>
  <c r="H32" i="1"/>
  <c r="H34" i="1"/>
  <c r="H37" i="1"/>
  <c r="H28" i="1"/>
  <c r="H26" i="1"/>
  <c r="H24" i="1"/>
  <c r="H21" i="1"/>
  <c r="F37" i="1"/>
  <c r="F34" i="1"/>
  <c r="F32" i="1"/>
  <c r="F30" i="1"/>
  <c r="F28" i="1"/>
  <c r="F26" i="1"/>
  <c r="F24" i="1"/>
  <c r="F21" i="1"/>
  <c r="I44" i="1" l="1"/>
  <c r="I46" i="1" s="1"/>
  <c r="J45" i="1" s="1"/>
  <c r="C44" i="1"/>
  <c r="C46" i="1" s="1"/>
  <c r="C45" i="1" s="1"/>
  <c r="L43" i="1"/>
  <c r="K44" i="1" s="1"/>
  <c r="K46" i="1" s="1"/>
  <c r="K45" i="1" s="1"/>
  <c r="G44" i="1" l="1"/>
</calcChain>
</file>

<file path=xl/sharedStrings.xml><?xml version="1.0" encoding="utf-8"?>
<sst xmlns="http://schemas.openxmlformats.org/spreadsheetml/2006/main" count="81" uniqueCount="69">
  <si>
    <t>TELLIJA</t>
  </si>
  <si>
    <t>TÖÖVÕTJA</t>
  </si>
  <si>
    <t>KIVIKUVAND OÜ</t>
  </si>
  <si>
    <t>Reg.kood: 11438834</t>
  </si>
  <si>
    <t>E-post: andrus@kivikuvand.ee</t>
  </si>
  <si>
    <t xml:space="preserve">Objekt : </t>
  </si>
  <si>
    <t xml:space="preserve">Periood: </t>
  </si>
  <si>
    <t xml:space="preserve"> tööde üleandmise-vastuvõtmise kohta</t>
  </si>
  <si>
    <t>Jrk.                      nr.</t>
  </si>
  <si>
    <t>Tööde loetelu</t>
  </si>
  <si>
    <t>Lepinguline</t>
  </si>
  <si>
    <t>Eelnevalt akteeritud</t>
  </si>
  <si>
    <t>Käesolev akt</t>
  </si>
  <si>
    <t>Kokku koos käesoleva aktiga</t>
  </si>
  <si>
    <t>ühik</t>
  </si>
  <si>
    <t>maht</t>
  </si>
  <si>
    <t>ühikhind</t>
  </si>
  <si>
    <t>maksumus</t>
  </si>
  <si>
    <t>Kokku (käibemaksuta):</t>
  </si>
  <si>
    <t>Käibemaks 20%:</t>
  </si>
  <si>
    <t>Kokku (käibemaksuga):</t>
  </si>
  <si>
    <t>Tellija:</t>
  </si>
  <si>
    <t>Töövõtja:</t>
  </si>
  <si>
    <t>Andrus Sibul</t>
  </si>
  <si>
    <t>Leping :</t>
  </si>
  <si>
    <t>OMANIKUJÄRELEVALVE</t>
  </si>
  <si>
    <t>/allkirjastatud digitaalselt/</t>
  </si>
  <si>
    <t>Kuupäev: vastavalt viimasele digiallkirjale</t>
  </si>
  <si>
    <t>Kullerkupu, Õuna küla, 48412</t>
  </si>
  <si>
    <t>Telefon: 5578567</t>
  </si>
  <si>
    <t>E&amp;A EHITUS JA KAUBANDUS OÜ</t>
  </si>
  <si>
    <t>Kauge tn 11/2, Viljandi, 71016</t>
  </si>
  <si>
    <t>Reg. kood: 11652728</t>
  </si>
  <si>
    <t>Telefon: 56653343</t>
  </si>
  <si>
    <t>E-post: eldur1001@gmail.com</t>
  </si>
  <si>
    <r>
      <rPr>
        <b/>
        <sz val="10"/>
        <rFont val="Times New Roman"/>
        <family val="1"/>
        <charset val="186"/>
      </rPr>
      <t>Omanikujärelevalve</t>
    </r>
    <r>
      <rPr>
        <sz val="10"/>
        <rFont val="Times New Roman"/>
        <family val="1"/>
        <charset val="186"/>
      </rPr>
      <t>: Eldur Kalmann</t>
    </r>
  </si>
  <si>
    <t>I</t>
  </si>
  <si>
    <t>Olemasoleva käimla,infotahvli,puude varjualuse</t>
  </si>
  <si>
    <t>lammutamine ja utiliseerimine</t>
  </si>
  <si>
    <t>obj.</t>
  </si>
  <si>
    <t>II</t>
  </si>
  <si>
    <t>Kahekohalise käimla rajamine</t>
  </si>
  <si>
    <t>tk</t>
  </si>
  <si>
    <t>III</t>
  </si>
  <si>
    <t>Infotahvli aluse valmistamine,paigaldus</t>
  </si>
  <si>
    <t>IV</t>
  </si>
  <si>
    <t>Puukuuri rajamine</t>
  </si>
  <si>
    <t>V</t>
  </si>
  <si>
    <t>Parkimisaladele piirete paigaldus</t>
  </si>
  <si>
    <t>jm</t>
  </si>
  <si>
    <t>VI</t>
  </si>
  <si>
    <t>Piirdepostide paigaldus</t>
  </si>
  <si>
    <t>VII</t>
  </si>
  <si>
    <t>Teetõkised ja paigaldus (lõkke juurdepääasu teedele</t>
  </si>
  <si>
    <t>VIII</t>
  </si>
  <si>
    <t>Muud rekonstrueerimisega seotud kulud</t>
  </si>
  <si>
    <t>(trantsport,juhtimiskulud jne.)</t>
  </si>
  <si>
    <t>töö</t>
  </si>
  <si>
    <t>RIIGIMETSA MAJANDAMISE KESKUS</t>
  </si>
  <si>
    <t>Telefon: 6767500</t>
  </si>
  <si>
    <t>nr.1-18/2023/118</t>
  </si>
  <si>
    <t>RMK Tänavjärve lõkkekoha rekonstrueerimine</t>
  </si>
  <si>
    <t>Sagadi küla, Haljala vald, 45403, Lääne- Virumaa</t>
  </si>
  <si>
    <t>Reg.kood: 70004459</t>
  </si>
  <si>
    <t>E-post: marju.pajumets@rmk.ee</t>
  </si>
  <si>
    <t>TEOSTATUD TÖÖDE AKT 3</t>
  </si>
  <si>
    <t>01.11.2023 -10.11.2023</t>
  </si>
  <si>
    <t>A K T nr. 3</t>
  </si>
  <si>
    <t>Marju Pajumets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</si>
</sst>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_k_r_-;\-* #,##0.00\ _k_r_-;_-* &quot;-&quot;??\ _k_r_-;_-@_-"/>
    <numFmt numFmtId="166" formatCode="d/mmm/yyyy/\a/"/>
    <numFmt numFmtId="167" formatCode="#,##0.0"/>
    <numFmt numFmtId="168" formatCode="0.0"/>
  </numFmts>
  <fonts count="3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rebuchet MS"/>
      <family val="2"/>
      <charset val="186"/>
    </font>
    <font>
      <sz val="9"/>
      <color indexed="8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40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7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1" fillId="0" borderId="0"/>
    <xf numFmtId="0" fontId="1" fillId="22" borderId="8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7" fillId="25" borderId="0" applyNumberFormat="0" applyBorder="0" applyProtection="0">
      <alignment wrapText="1"/>
    </xf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2" fontId="2" fillId="0" borderId="0" xfId="38" applyNumberFormat="1" applyFont="1" applyAlignment="1">
      <alignment horizontal="left" vertical="top"/>
    </xf>
    <xf numFmtId="0" fontId="2" fillId="0" borderId="0" xfId="38" applyFont="1" applyAlignment="1">
      <alignment horizontal="left"/>
    </xf>
    <xf numFmtId="0" fontId="3" fillId="0" borderId="0" xfId="38" applyFont="1" applyAlignment="1">
      <alignment horizontal="left"/>
    </xf>
    <xf numFmtId="0" fontId="3" fillId="0" borderId="0" xfId="38" applyFont="1"/>
    <xf numFmtId="4" fontId="3" fillId="0" borderId="0" xfId="38" applyNumberFormat="1" applyFont="1"/>
    <xf numFmtId="0" fontId="2" fillId="0" borderId="0" xfId="38" applyFont="1"/>
    <xf numFmtId="1" fontId="2" fillId="0" borderId="0" xfId="38" applyNumberFormat="1" applyFont="1" applyAlignment="1">
      <alignment horizontal="left" vertical="top"/>
    </xf>
    <xf numFmtId="3" fontId="2" fillId="0" borderId="0" xfId="38" applyNumberFormat="1" applyFont="1" applyAlignment="1">
      <alignment horizontal="left"/>
    </xf>
    <xf numFmtId="165" fontId="3" fillId="0" borderId="0" xfId="38" applyNumberFormat="1" applyFont="1" applyAlignment="1">
      <alignment horizontal="left" vertical="center"/>
    </xf>
    <xf numFmtId="0" fontId="2" fillId="0" borderId="0" xfId="38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37" applyFont="1"/>
    <xf numFmtId="4" fontId="2" fillId="0" borderId="0" xfId="0" applyNumberFormat="1" applyFont="1"/>
    <xf numFmtId="166" fontId="2" fillId="0" borderId="0" xfId="0" applyNumberFormat="1" applyFont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67" fontId="3" fillId="0" borderId="13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167" fontId="3" fillId="0" borderId="20" xfId="0" applyNumberFormat="1" applyFont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20" xfId="0" applyFont="1" applyBorder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5" fillId="24" borderId="10" xfId="0" applyFont="1" applyFill="1" applyBorder="1" applyAlignment="1">
      <alignment horizontal="center" vertical="center"/>
    </xf>
    <xf numFmtId="4" fontId="2" fillId="0" borderId="0" xfId="38" applyNumberFormat="1" applyFont="1" applyAlignment="1">
      <alignment horizontal="left"/>
    </xf>
    <xf numFmtId="4" fontId="2" fillId="0" borderId="0" xfId="38" applyNumberFormat="1" applyFont="1"/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25" fillId="0" borderId="10" xfId="44" applyFont="1" applyFill="1" applyBorder="1" applyAlignment="1">
      <alignment horizontal="left" vertical="center" wrapText="1"/>
    </xf>
    <xf numFmtId="3" fontId="3" fillId="0" borderId="16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24" fillId="0" borderId="28" xfId="0" applyFont="1" applyBorder="1"/>
    <xf numFmtId="4" fontId="24" fillId="0" borderId="29" xfId="0" applyNumberFormat="1" applyFont="1" applyBorder="1"/>
    <xf numFmtId="0" fontId="26" fillId="0" borderId="10" xfId="0" applyFont="1" applyBorder="1" applyAlignment="1">
      <alignment horizontal="left" wrapText="1"/>
    </xf>
    <xf numFmtId="4" fontId="3" fillId="0" borderId="27" xfId="0" applyNumberFormat="1" applyFont="1" applyBorder="1" applyAlignment="1">
      <alignment horizontal="center" vertical="center"/>
    </xf>
    <xf numFmtId="4" fontId="3" fillId="0" borderId="30" xfId="0" applyNumberFormat="1" applyFont="1" applyBorder="1" applyAlignment="1">
      <alignment horizontal="center" vertical="center"/>
    </xf>
    <xf numFmtId="4" fontId="3" fillId="0" borderId="3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4" fillId="0" borderId="10" xfId="0" applyFont="1" applyBorder="1"/>
    <xf numFmtId="0" fontId="27" fillId="0" borderId="10" xfId="0" applyFont="1" applyBorder="1"/>
    <xf numFmtId="0" fontId="26" fillId="0" borderId="16" xfId="0" applyFont="1" applyBorder="1" applyAlignment="1">
      <alignment horizontal="left" wrapText="1"/>
    </xf>
    <xf numFmtId="0" fontId="26" fillId="0" borderId="16" xfId="0" applyFont="1" applyBorder="1" applyAlignment="1">
      <alignment horizontal="center" wrapText="1"/>
    </xf>
    <xf numFmtId="0" fontId="26" fillId="0" borderId="17" xfId="0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4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167" fontId="3" fillId="0" borderId="16" xfId="0" applyNumberFormat="1" applyFont="1" applyBorder="1" applyAlignment="1">
      <alignment horizontal="center" vertical="center"/>
    </xf>
    <xf numFmtId="0" fontId="27" fillId="0" borderId="18" xfId="0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10" xfId="0" applyFont="1" applyBorder="1" applyAlignment="1">
      <alignment horizontal="center"/>
    </xf>
    <xf numFmtId="0" fontId="28" fillId="0" borderId="0" xfId="0" applyFont="1"/>
    <xf numFmtId="2" fontId="28" fillId="0" borderId="0" xfId="0" applyNumberFormat="1" applyFont="1"/>
    <xf numFmtId="0" fontId="29" fillId="0" borderId="0" xfId="0" applyFont="1"/>
    <xf numFmtId="2" fontId="30" fillId="0" borderId="0" xfId="0" applyNumberFormat="1" applyFont="1"/>
    <xf numFmtId="0" fontId="1" fillId="0" borderId="10" xfId="0" applyFont="1" applyBorder="1" applyAlignment="1">
      <alignment horizontal="left" vertical="center" wrapText="1"/>
    </xf>
    <xf numFmtId="0" fontId="0" fillId="0" borderId="10" xfId="0" applyBorder="1"/>
    <xf numFmtId="0" fontId="31" fillId="0" borderId="10" xfId="0" applyFont="1" applyBorder="1"/>
    <xf numFmtId="2" fontId="31" fillId="0" borderId="10" xfId="0" applyNumberFormat="1" applyFont="1" applyBorder="1"/>
    <xf numFmtId="168" fontId="3" fillId="0" borderId="13" xfId="0" applyNumberFormat="1" applyFont="1" applyBorder="1" applyAlignment="1">
      <alignment horizontal="center" vertical="center"/>
    </xf>
    <xf numFmtId="168" fontId="26" fillId="0" borderId="16" xfId="0" applyNumberFormat="1" applyFont="1" applyBorder="1" applyAlignment="1">
      <alignment horizontal="center" wrapText="1"/>
    </xf>
    <xf numFmtId="164" fontId="3" fillId="0" borderId="13" xfId="45" applyFont="1" applyBorder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26" fillId="0" borderId="13" xfId="0" applyNumberFormat="1" applyFont="1" applyBorder="1" applyAlignment="1">
      <alignment horizontal="center" vertical="center" wrapText="1"/>
    </xf>
    <xf numFmtId="2" fontId="26" fillId="0" borderId="16" xfId="0" applyNumberFormat="1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4" fontId="2" fillId="0" borderId="18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3" fillId="0" borderId="18" xfId="0" applyNumberFormat="1" applyFont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4" fontId="2" fillId="0" borderId="26" xfId="0" applyNumberFormat="1" applyFont="1" applyBorder="1" applyAlignment="1">
      <alignment horizontal="right"/>
    </xf>
    <xf numFmtId="0" fontId="23" fillId="0" borderId="0" xfId="0" applyFont="1" applyAlignment="1">
      <alignment horizontal="center" wrapText="1"/>
    </xf>
    <xf numFmtId="4" fontId="2" fillId="0" borderId="11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3" fillId="0" borderId="11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2" fillId="0" borderId="22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2" fontId="4" fillId="24" borderId="0" xfId="38" applyNumberFormat="1" applyFont="1" applyFill="1" applyAlignment="1">
      <alignment horizontal="center" vertical="top"/>
    </xf>
    <xf numFmtId="0" fontId="3" fillId="0" borderId="0" xfId="38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5 4 2 3" xfId="44" xr:uid="{00000000-0005-0000-0000-000017000000}"/>
    <cellStyle name="Accent6" xfId="24" xr:uid="{00000000-0005-0000-0000-000018000000}"/>
    <cellStyle name="Bad" xfId="25" xr:uid="{00000000-0005-0000-0000-000019000000}"/>
    <cellStyle name="Calculation" xfId="26" xr:uid="{00000000-0005-0000-0000-00001A000000}"/>
    <cellStyle name="Check Cell" xfId="27" xr:uid="{00000000-0005-0000-0000-00001B000000}"/>
    <cellStyle name="Comma" xfId="45" builtinId="3"/>
    <cellStyle name="Explanatory Text" xfId="28" xr:uid="{00000000-0005-0000-0000-00001D000000}"/>
    <cellStyle name="Good" xfId="29" xr:uid="{00000000-0005-0000-0000-00001E000000}"/>
    <cellStyle name="Heading 1" xfId="30" xr:uid="{00000000-0005-0000-0000-00001F000000}"/>
    <cellStyle name="Heading 2" xfId="31" xr:uid="{00000000-0005-0000-0000-000020000000}"/>
    <cellStyle name="Heading 3" xfId="32" xr:uid="{00000000-0005-0000-0000-000021000000}"/>
    <cellStyle name="Heading 4" xfId="33" xr:uid="{00000000-0005-0000-0000-000022000000}"/>
    <cellStyle name="Input" xfId="34" xr:uid="{00000000-0005-0000-0000-000023000000}"/>
    <cellStyle name="Linked Cell" xfId="35" xr:uid="{00000000-0005-0000-0000-000024000000}"/>
    <cellStyle name="Neutral" xfId="36" xr:uid="{00000000-0005-0000-0000-000025000000}"/>
    <cellStyle name="Normaallaad_09.2006" xfId="37" xr:uid="{00000000-0005-0000-0000-000026000000}"/>
    <cellStyle name="Normal" xfId="0" builtinId="0"/>
    <cellStyle name="Normal_Worksheet in UUS HANKETÖÖDE AKT" xfId="38" xr:uid="{00000000-0005-0000-0000-000028000000}"/>
    <cellStyle name="Note" xfId="39" xr:uid="{00000000-0005-0000-0000-000029000000}"/>
    <cellStyle name="Output" xfId="40" xr:uid="{00000000-0005-0000-0000-00002A000000}"/>
    <cellStyle name="Title" xfId="41" xr:uid="{00000000-0005-0000-0000-00002B000000}"/>
    <cellStyle name="Total" xfId="42" xr:uid="{00000000-0005-0000-0000-00002C000000}"/>
    <cellStyle name="Warning Text" xfId="43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695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4845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4845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886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886700" y="370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twoCellAnchor>
    <xdr:from>
      <xdr:col>10</xdr:col>
      <xdr:colOff>219074</xdr:colOff>
      <xdr:row>0</xdr:row>
      <xdr:rowOff>0</xdr:rowOff>
    </xdr:from>
    <xdr:to>
      <xdr:col>11</xdr:col>
      <xdr:colOff>1085849</xdr:colOff>
      <xdr:row>1</xdr:row>
      <xdr:rowOff>133350</xdr:rowOff>
    </xdr:to>
    <xdr:pic>
      <xdr:nvPicPr>
        <xdr:cNvPr id="17" name="Picture 25" descr="kk (2)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05774" y="0"/>
          <a:ext cx="13430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953375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9570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36957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781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0200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781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0200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20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82955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782955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9067800" y="332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9067800" y="34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20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21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23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24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26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27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28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29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31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32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33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34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35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9067800" y="316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  <xdr:oneCellAnchor>
    <xdr:from>
      <xdr:col>10</xdr:col>
      <xdr:colOff>0</xdr:colOff>
      <xdr:row>36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9067800" y="335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t-EE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6F00C"/>
    <pageSetUpPr fitToPage="1"/>
  </sheetPr>
  <dimension ref="A1:M73"/>
  <sheetViews>
    <sheetView tabSelected="1" topLeftCell="A37" workbookViewId="0">
      <selection activeCell="A50" sqref="A50:B50"/>
    </sheetView>
  </sheetViews>
  <sheetFormatPr defaultRowHeight="13.2" x14ac:dyDescent="0.25"/>
  <cols>
    <col min="1" max="1" width="12.44140625" customWidth="1"/>
    <col min="2" max="2" width="52.109375" bestFit="1" customWidth="1"/>
    <col min="3" max="3" width="6.5546875" bestFit="1" customWidth="1"/>
    <col min="4" max="4" width="7.109375" customWidth="1"/>
    <col min="5" max="5" width="9.109375" bestFit="1" customWidth="1"/>
    <col min="6" max="6" width="11.44140625" customWidth="1"/>
    <col min="7" max="7" width="7.109375" customWidth="1"/>
    <col min="8" max="8" width="11.44140625" customWidth="1"/>
    <col min="9" max="9" width="7.109375" customWidth="1"/>
    <col min="10" max="10" width="11.44140625" customWidth="1"/>
    <col min="11" max="11" width="7.109375" customWidth="1"/>
    <col min="12" max="12" width="17.109375" customWidth="1"/>
  </cols>
  <sheetData>
    <row r="1" spans="1:12" x14ac:dyDescent="0.25">
      <c r="A1" s="1" t="s">
        <v>65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x14ac:dyDescent="0.25">
      <c r="A2" s="1"/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x14ac:dyDescent="0.25">
      <c r="A3" s="4" t="s">
        <v>0</v>
      </c>
      <c r="B3" s="5"/>
      <c r="C3" s="6"/>
      <c r="D3" s="41" t="s">
        <v>25</v>
      </c>
      <c r="E3" s="4"/>
      <c r="F3" s="6"/>
      <c r="H3" s="3"/>
      <c r="I3" s="3"/>
      <c r="J3" s="4" t="s">
        <v>1</v>
      </c>
      <c r="K3" s="2"/>
      <c r="L3" s="2"/>
    </row>
    <row r="4" spans="1:12" x14ac:dyDescent="0.25">
      <c r="A4" s="4" t="s">
        <v>58</v>
      </c>
      <c r="B4" s="4"/>
      <c r="C4" s="6"/>
      <c r="D4" s="41" t="s">
        <v>30</v>
      </c>
      <c r="E4" s="4"/>
      <c r="F4" s="5"/>
      <c r="H4" s="3"/>
      <c r="I4" s="3"/>
      <c r="J4" s="4" t="s">
        <v>2</v>
      </c>
      <c r="K4" s="2"/>
      <c r="L4" s="2"/>
    </row>
    <row r="5" spans="1:12" x14ac:dyDescent="0.25">
      <c r="A5" s="14" t="s">
        <v>62</v>
      </c>
      <c r="B5" s="4"/>
      <c r="C5" s="7"/>
      <c r="D5" s="42" t="s">
        <v>31</v>
      </c>
      <c r="E5" s="4"/>
      <c r="F5" s="9"/>
      <c r="H5" s="3"/>
      <c r="I5" s="3"/>
      <c r="J5" s="4" t="s">
        <v>28</v>
      </c>
      <c r="K5" s="2"/>
      <c r="L5" s="2"/>
    </row>
    <row r="6" spans="1:12" x14ac:dyDescent="0.25">
      <c r="A6" s="4" t="s">
        <v>63</v>
      </c>
      <c r="B6" s="10"/>
      <c r="C6" s="7"/>
      <c r="D6" s="42" t="s">
        <v>32</v>
      </c>
      <c r="E6" s="4"/>
      <c r="F6" s="5"/>
      <c r="H6" s="3"/>
      <c r="I6" s="3"/>
      <c r="J6" s="4" t="s">
        <v>3</v>
      </c>
      <c r="K6" s="2"/>
      <c r="L6" s="2"/>
    </row>
    <row r="7" spans="1:12" x14ac:dyDescent="0.25">
      <c r="A7" s="4" t="s">
        <v>59</v>
      </c>
      <c r="B7" s="11"/>
      <c r="C7" s="7"/>
      <c r="D7" s="42" t="s">
        <v>33</v>
      </c>
      <c r="E7" s="4"/>
      <c r="F7" s="9"/>
      <c r="H7" s="3"/>
      <c r="I7" s="3"/>
      <c r="J7" s="4" t="s">
        <v>29</v>
      </c>
      <c r="K7" s="2"/>
      <c r="L7" s="2"/>
    </row>
    <row r="8" spans="1:12" x14ac:dyDescent="0.25">
      <c r="A8" s="9" t="s">
        <v>64</v>
      </c>
      <c r="B8" s="11"/>
      <c r="C8" s="7"/>
      <c r="D8" s="42" t="s">
        <v>34</v>
      </c>
      <c r="E8" s="9"/>
      <c r="F8" s="9"/>
      <c r="H8" s="3"/>
      <c r="I8" s="3"/>
      <c r="J8" s="9" t="s">
        <v>4</v>
      </c>
      <c r="K8" s="2"/>
      <c r="L8" s="2"/>
    </row>
    <row r="9" spans="1:12" x14ac:dyDescent="0.25">
      <c r="A9" s="9"/>
      <c r="B9" s="11"/>
      <c r="C9" s="7"/>
      <c r="D9" s="8"/>
      <c r="E9" s="9"/>
      <c r="F9" s="9"/>
      <c r="G9" s="9"/>
      <c r="H9" s="3"/>
      <c r="I9" s="3"/>
      <c r="J9" s="3"/>
      <c r="K9" s="2"/>
      <c r="L9" s="2"/>
    </row>
    <row r="10" spans="1:12" x14ac:dyDescent="0.25">
      <c r="A10" s="5"/>
      <c r="B10" s="5"/>
      <c r="C10" s="12"/>
      <c r="E10" s="9"/>
      <c r="F10" s="13"/>
      <c r="G10" s="4"/>
      <c r="H10" s="3"/>
      <c r="I10" s="3"/>
      <c r="J10" s="3"/>
      <c r="K10" s="2"/>
      <c r="L10" s="2"/>
    </row>
    <row r="11" spans="1:12" x14ac:dyDescent="0.25">
      <c r="A11" s="1" t="s">
        <v>24</v>
      </c>
      <c r="B11" s="1" t="s">
        <v>60</v>
      </c>
      <c r="C11" s="1"/>
      <c r="D11" s="3"/>
      <c r="E11" s="3"/>
      <c r="F11" s="3"/>
      <c r="G11" s="3"/>
      <c r="H11" s="3"/>
      <c r="I11" s="3"/>
      <c r="J11" s="3" t="s">
        <v>27</v>
      </c>
      <c r="K11" s="2"/>
      <c r="L11" s="2"/>
    </row>
    <row r="12" spans="1:12" x14ac:dyDescent="0.25">
      <c r="A12" s="1" t="s">
        <v>5</v>
      </c>
      <c r="B12" s="15" t="s">
        <v>61</v>
      </c>
      <c r="C12" s="16"/>
      <c r="D12" s="3"/>
      <c r="E12" s="3"/>
      <c r="F12" s="3"/>
      <c r="G12" s="3"/>
      <c r="H12" s="3"/>
      <c r="I12" s="3"/>
      <c r="J12" s="3"/>
      <c r="K12" s="2"/>
      <c r="L12" s="2"/>
    </row>
    <row r="13" spans="1:12" x14ac:dyDescent="0.25">
      <c r="A13" s="1" t="s">
        <v>6</v>
      </c>
      <c r="B13" s="17" t="s">
        <v>66</v>
      </c>
      <c r="C13" s="16"/>
      <c r="D13" s="3"/>
      <c r="E13" s="3"/>
      <c r="F13" s="3"/>
      <c r="G13" s="3"/>
      <c r="H13" s="3"/>
      <c r="I13" s="3"/>
      <c r="J13" s="3"/>
      <c r="K13" s="2"/>
      <c r="L13" s="2"/>
    </row>
    <row r="14" spans="1:12" ht="17.399999999999999" x14ac:dyDescent="0.25">
      <c r="A14" s="112" t="s">
        <v>67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</row>
    <row r="15" spans="1:12" ht="13.8" thickBot="1" x14ac:dyDescent="0.3">
      <c r="A15" s="113" t="s">
        <v>7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25">
      <c r="A16" s="114" t="s">
        <v>8</v>
      </c>
      <c r="B16" s="114" t="s">
        <v>9</v>
      </c>
      <c r="C16" s="115" t="s">
        <v>10</v>
      </c>
      <c r="D16" s="116"/>
      <c r="E16" s="116"/>
      <c r="F16" s="117"/>
      <c r="G16" s="115" t="s">
        <v>11</v>
      </c>
      <c r="H16" s="116"/>
      <c r="I16" s="118" t="s">
        <v>12</v>
      </c>
      <c r="J16" s="119"/>
      <c r="K16" s="116" t="s">
        <v>13</v>
      </c>
      <c r="L16" s="117"/>
    </row>
    <row r="17" spans="1:13" x14ac:dyDescent="0.25">
      <c r="A17" s="114"/>
      <c r="B17" s="114"/>
      <c r="C17" s="18" t="s">
        <v>14</v>
      </c>
      <c r="D17" s="18" t="s">
        <v>15</v>
      </c>
      <c r="E17" s="19" t="s">
        <v>16</v>
      </c>
      <c r="F17" s="19" t="s">
        <v>17</v>
      </c>
      <c r="G17" s="19" t="s">
        <v>15</v>
      </c>
      <c r="H17" s="20" t="s">
        <v>17</v>
      </c>
      <c r="I17" s="21" t="s">
        <v>15</v>
      </c>
      <c r="J17" s="22" t="s">
        <v>17</v>
      </c>
      <c r="K17" s="23" t="s">
        <v>15</v>
      </c>
      <c r="L17" s="19" t="s">
        <v>17</v>
      </c>
    </row>
    <row r="18" spans="1:13" x14ac:dyDescent="0.25">
      <c r="A18" s="18"/>
      <c r="B18" s="81"/>
      <c r="C18" s="18"/>
      <c r="D18" s="18"/>
      <c r="E18" s="19"/>
      <c r="F18" s="19"/>
      <c r="G18" s="23"/>
      <c r="H18" s="20"/>
      <c r="I18" s="21"/>
      <c r="J18" s="22"/>
      <c r="K18" s="47"/>
      <c r="L18" s="19"/>
    </row>
    <row r="19" spans="1:13" x14ac:dyDescent="0.25">
      <c r="A19" s="82"/>
      <c r="B19" s="82"/>
      <c r="C19" s="82"/>
      <c r="D19" s="82"/>
      <c r="E19" s="82"/>
      <c r="F19" s="82"/>
      <c r="G19" s="25"/>
      <c r="H19" s="26"/>
      <c r="I19" s="71"/>
      <c r="J19" s="27"/>
      <c r="K19" s="64"/>
      <c r="L19" s="28"/>
    </row>
    <row r="20" spans="1:13" ht="14.4" x14ac:dyDescent="0.3">
      <c r="A20" s="82" t="s">
        <v>36</v>
      </c>
      <c r="B20" s="83" t="s">
        <v>37</v>
      </c>
      <c r="C20" s="83"/>
      <c r="D20" s="83"/>
      <c r="E20" s="83"/>
      <c r="F20" s="83"/>
      <c r="G20" s="25"/>
      <c r="H20" s="26"/>
      <c r="I20" s="45"/>
      <c r="J20" s="27"/>
      <c r="K20" s="64"/>
      <c r="L20" s="28"/>
    </row>
    <row r="21" spans="1:13" ht="14.4" x14ac:dyDescent="0.3">
      <c r="A21" s="82"/>
      <c r="B21" s="83" t="s">
        <v>38</v>
      </c>
      <c r="C21" s="83" t="s">
        <v>39</v>
      </c>
      <c r="D21" s="83">
        <v>1</v>
      </c>
      <c r="E21" s="83">
        <v>1725</v>
      </c>
      <c r="F21" s="83">
        <f>D21*E21</f>
        <v>1725</v>
      </c>
      <c r="G21" s="25">
        <v>0.2</v>
      </c>
      <c r="H21" s="26">
        <f>G21*E21</f>
        <v>345</v>
      </c>
      <c r="I21" s="45">
        <v>0.8</v>
      </c>
      <c r="J21" s="27">
        <f>I21*E21</f>
        <v>1380</v>
      </c>
      <c r="K21" s="85">
        <f>I21+G21</f>
        <v>1</v>
      </c>
      <c r="L21" s="28">
        <f>K21*E21</f>
        <v>1725</v>
      </c>
    </row>
    <row r="22" spans="1:13" x14ac:dyDescent="0.25">
      <c r="A22" s="82"/>
      <c r="B22" s="82"/>
      <c r="C22" s="82"/>
      <c r="D22" s="82"/>
      <c r="E22" s="82"/>
      <c r="F22" s="82"/>
      <c r="G22" s="25"/>
      <c r="H22" s="26"/>
      <c r="I22" s="45"/>
      <c r="J22" s="27"/>
      <c r="K22" s="65"/>
      <c r="L22" s="28"/>
    </row>
    <row r="23" spans="1:13" x14ac:dyDescent="0.25">
      <c r="A23" s="82"/>
      <c r="B23" s="82"/>
      <c r="C23" s="82"/>
      <c r="D23" s="82"/>
      <c r="E23" s="82"/>
      <c r="F23" s="82"/>
      <c r="G23" s="25"/>
      <c r="H23" s="26"/>
      <c r="I23" s="50"/>
      <c r="J23" s="27"/>
      <c r="K23" s="65"/>
      <c r="L23" s="28"/>
    </row>
    <row r="24" spans="1:13" ht="14.4" x14ac:dyDescent="0.3">
      <c r="A24" s="83" t="s">
        <v>40</v>
      </c>
      <c r="B24" s="83" t="s">
        <v>41</v>
      </c>
      <c r="C24" s="83" t="s">
        <v>42</v>
      </c>
      <c r="D24" s="83">
        <v>1</v>
      </c>
      <c r="E24" s="83">
        <v>12395.39</v>
      </c>
      <c r="F24" s="83">
        <f>D24*E24</f>
        <v>12395.39</v>
      </c>
      <c r="G24" s="87">
        <v>0.9</v>
      </c>
      <c r="H24" s="26">
        <f>G24*E24</f>
        <v>11155.851000000001</v>
      </c>
      <c r="I24" s="46">
        <v>0.1</v>
      </c>
      <c r="J24" s="27">
        <f>I24*E24</f>
        <v>1239.539</v>
      </c>
      <c r="K24" s="85">
        <f t="shared" ref="K24:K37" si="0">I24+G24</f>
        <v>1</v>
      </c>
      <c r="L24" s="28">
        <f t="shared" ref="L24:L37" si="1">K24*E24</f>
        <v>12395.39</v>
      </c>
    </row>
    <row r="25" spans="1:13" x14ac:dyDescent="0.25">
      <c r="A25" s="82"/>
      <c r="B25" s="82"/>
      <c r="C25" s="82"/>
      <c r="D25" s="82"/>
      <c r="E25" s="82"/>
      <c r="F25" s="82"/>
      <c r="G25" s="25"/>
      <c r="H25" s="26"/>
      <c r="I25" s="51"/>
      <c r="J25" s="27"/>
      <c r="K25" s="65"/>
      <c r="L25" s="28"/>
    </row>
    <row r="26" spans="1:13" ht="14.4" x14ac:dyDescent="0.3">
      <c r="A26" s="83" t="s">
        <v>43</v>
      </c>
      <c r="B26" s="83" t="s">
        <v>44</v>
      </c>
      <c r="C26" s="83" t="s">
        <v>42</v>
      </c>
      <c r="D26" s="83">
        <v>1</v>
      </c>
      <c r="E26" s="83">
        <v>1380</v>
      </c>
      <c r="F26" s="83">
        <f>D26*E26</f>
        <v>1380</v>
      </c>
      <c r="G26" s="24">
        <v>0.9</v>
      </c>
      <c r="H26" s="26">
        <f>G26*E26</f>
        <v>1242</v>
      </c>
      <c r="I26" s="46">
        <v>0.1</v>
      </c>
      <c r="J26" s="27">
        <f>I26*E26</f>
        <v>138</v>
      </c>
      <c r="K26" s="85">
        <f t="shared" si="0"/>
        <v>1</v>
      </c>
      <c r="L26" s="28">
        <f t="shared" si="1"/>
        <v>1380</v>
      </c>
      <c r="M26" s="26"/>
    </row>
    <row r="27" spans="1:13" x14ac:dyDescent="0.25">
      <c r="A27" s="82"/>
      <c r="B27" s="82"/>
      <c r="C27" s="82"/>
      <c r="D27" s="82"/>
      <c r="E27" s="82"/>
      <c r="F27" s="82"/>
      <c r="G27" s="25"/>
      <c r="H27" s="26"/>
      <c r="I27" s="46"/>
      <c r="J27" s="27"/>
      <c r="K27" s="65"/>
      <c r="L27" s="28"/>
    </row>
    <row r="28" spans="1:13" ht="14.4" x14ac:dyDescent="0.3">
      <c r="A28" s="83" t="s">
        <v>45</v>
      </c>
      <c r="B28" s="83" t="s">
        <v>46</v>
      </c>
      <c r="C28" s="83" t="s">
        <v>42</v>
      </c>
      <c r="D28" s="83">
        <v>1</v>
      </c>
      <c r="E28" s="83">
        <v>2903.87</v>
      </c>
      <c r="F28" s="83">
        <f>D28*E28</f>
        <v>2903.87</v>
      </c>
      <c r="G28" s="88">
        <v>0.9</v>
      </c>
      <c r="H28" s="55">
        <f>G28*E28</f>
        <v>2613.4830000000002</v>
      </c>
      <c r="I28" s="56">
        <v>0.1</v>
      </c>
      <c r="J28" s="27">
        <f>I28*E28</f>
        <v>290.387</v>
      </c>
      <c r="K28" s="85">
        <f t="shared" si="0"/>
        <v>1</v>
      </c>
      <c r="L28" s="28">
        <f t="shared" si="1"/>
        <v>2903.87</v>
      </c>
    </row>
    <row r="29" spans="1:13" s="58" customFormat="1" x14ac:dyDescent="0.25">
      <c r="A29" s="82"/>
      <c r="B29" s="82"/>
      <c r="C29" s="82"/>
      <c r="D29" s="82"/>
      <c r="E29" s="82"/>
      <c r="F29" s="82"/>
      <c r="G29" s="67"/>
      <c r="H29" s="55"/>
      <c r="I29" s="61"/>
      <c r="J29" s="27"/>
      <c r="K29" s="65"/>
      <c r="L29" s="28"/>
    </row>
    <row r="30" spans="1:13" s="58" customFormat="1" ht="14.4" x14ac:dyDescent="0.3">
      <c r="A30" s="83" t="s">
        <v>47</v>
      </c>
      <c r="B30" s="83" t="s">
        <v>48</v>
      </c>
      <c r="C30" s="83" t="s">
        <v>49</v>
      </c>
      <c r="D30" s="83">
        <v>76</v>
      </c>
      <c r="E30" s="84">
        <v>69.52</v>
      </c>
      <c r="F30" s="83">
        <f>D30*E30</f>
        <v>5283.5199999999995</v>
      </c>
      <c r="G30" s="67">
        <v>69</v>
      </c>
      <c r="H30" s="55">
        <f t="shared" ref="H30:H37" si="2">G30*E30</f>
        <v>4796.88</v>
      </c>
      <c r="I30" s="86">
        <v>7</v>
      </c>
      <c r="J30" s="27">
        <f>I30*E30</f>
        <v>486.64</v>
      </c>
      <c r="K30" s="65">
        <f t="shared" si="0"/>
        <v>76</v>
      </c>
      <c r="L30" s="28">
        <f t="shared" si="1"/>
        <v>5283.5199999999995</v>
      </c>
    </row>
    <row r="31" spans="1:13" s="58" customFormat="1" x14ac:dyDescent="0.25">
      <c r="A31" s="82"/>
      <c r="B31" s="82"/>
      <c r="C31" s="82"/>
      <c r="D31" s="82"/>
      <c r="E31" s="82"/>
      <c r="F31" s="82"/>
      <c r="G31" s="67"/>
      <c r="H31" s="55"/>
      <c r="I31" s="61"/>
      <c r="J31" s="27"/>
      <c r="K31" s="65"/>
      <c r="L31" s="28"/>
    </row>
    <row r="32" spans="1:13" s="58" customFormat="1" ht="14.4" x14ac:dyDescent="0.3">
      <c r="A32" s="83" t="s">
        <v>50</v>
      </c>
      <c r="B32" s="83" t="s">
        <v>51</v>
      </c>
      <c r="C32" s="83" t="s">
        <v>42</v>
      </c>
      <c r="D32" s="83">
        <v>197</v>
      </c>
      <c r="E32" s="84">
        <v>39.9</v>
      </c>
      <c r="F32" s="83">
        <f>D32*E32</f>
        <v>7860.2999999999993</v>
      </c>
      <c r="G32" s="67">
        <v>197</v>
      </c>
      <c r="H32" s="55">
        <f t="shared" si="2"/>
        <v>7860.2999999999993</v>
      </c>
      <c r="I32" s="90">
        <v>0</v>
      </c>
      <c r="J32" s="27">
        <f t="shared" ref="J32:J37" si="3">I32*E32</f>
        <v>0</v>
      </c>
      <c r="K32" s="65">
        <f t="shared" si="0"/>
        <v>197</v>
      </c>
      <c r="L32" s="28">
        <f t="shared" si="1"/>
        <v>7860.2999999999993</v>
      </c>
    </row>
    <row r="33" spans="1:12" s="58" customFormat="1" x14ac:dyDescent="0.25">
      <c r="A33" s="82"/>
      <c r="B33" s="82"/>
      <c r="C33" s="82"/>
      <c r="D33" s="82"/>
      <c r="E33" s="82"/>
      <c r="F33" s="82"/>
      <c r="G33" s="67"/>
      <c r="H33" s="55"/>
      <c r="I33" s="62"/>
      <c r="J33" s="27"/>
      <c r="K33" s="65"/>
      <c r="L33" s="28"/>
    </row>
    <row r="34" spans="1:12" s="58" customFormat="1" ht="14.4" x14ac:dyDescent="0.3">
      <c r="A34" s="83" t="s">
        <v>52</v>
      </c>
      <c r="B34" s="83" t="s">
        <v>53</v>
      </c>
      <c r="C34" s="83" t="s">
        <v>42</v>
      </c>
      <c r="D34" s="83">
        <v>2</v>
      </c>
      <c r="E34" s="83">
        <v>1357</v>
      </c>
      <c r="F34" s="83">
        <f>D34*E34</f>
        <v>2714</v>
      </c>
      <c r="G34" s="67">
        <v>2</v>
      </c>
      <c r="H34" s="55">
        <f t="shared" si="2"/>
        <v>2714</v>
      </c>
      <c r="I34" s="90">
        <v>0</v>
      </c>
      <c r="J34" s="27">
        <f>I34*E34</f>
        <v>0</v>
      </c>
      <c r="K34" s="65">
        <f t="shared" si="0"/>
        <v>2</v>
      </c>
      <c r="L34" s="28">
        <f t="shared" si="1"/>
        <v>2714</v>
      </c>
    </row>
    <row r="35" spans="1:12" s="58" customFormat="1" x14ac:dyDescent="0.25">
      <c r="A35" s="82"/>
      <c r="B35" s="82"/>
      <c r="C35" s="82"/>
      <c r="D35" s="82"/>
      <c r="E35" s="82"/>
      <c r="F35" s="82"/>
      <c r="G35" s="67"/>
      <c r="H35" s="55"/>
      <c r="I35" s="62"/>
      <c r="J35" s="27"/>
      <c r="K35" s="65"/>
      <c r="L35" s="28"/>
    </row>
    <row r="36" spans="1:12" s="58" customFormat="1" ht="14.4" x14ac:dyDescent="0.3">
      <c r="A36" s="83" t="s">
        <v>54</v>
      </c>
      <c r="B36" s="83" t="s">
        <v>55</v>
      </c>
      <c r="C36" s="83"/>
      <c r="D36" s="83"/>
      <c r="E36" s="83"/>
      <c r="F36" s="83"/>
      <c r="G36" s="67"/>
      <c r="H36" s="55"/>
      <c r="I36" s="62"/>
      <c r="J36" s="27"/>
      <c r="K36" s="65"/>
      <c r="L36" s="28"/>
    </row>
    <row r="37" spans="1:12" s="58" customFormat="1" ht="14.4" x14ac:dyDescent="0.3">
      <c r="A37" s="83"/>
      <c r="B37" s="83" t="s">
        <v>56</v>
      </c>
      <c r="C37" s="83" t="s">
        <v>57</v>
      </c>
      <c r="D37" s="83">
        <v>1</v>
      </c>
      <c r="E37" s="83">
        <v>2860.27</v>
      </c>
      <c r="F37" s="83">
        <f>D37*E37</f>
        <v>2860.27</v>
      </c>
      <c r="G37" s="89">
        <v>0.9</v>
      </c>
      <c r="H37" s="55">
        <f t="shared" si="2"/>
        <v>2574.2429999999999</v>
      </c>
      <c r="I37" s="90">
        <v>0.1</v>
      </c>
      <c r="J37" s="27">
        <f t="shared" si="3"/>
        <v>286.02699999999999</v>
      </c>
      <c r="K37" s="85">
        <f t="shared" si="0"/>
        <v>1</v>
      </c>
      <c r="L37" s="28">
        <f t="shared" si="1"/>
        <v>2860.27</v>
      </c>
    </row>
    <row r="38" spans="1:12" s="58" customFormat="1" x14ac:dyDescent="0.25">
      <c r="A38" s="82"/>
      <c r="B38" s="82"/>
      <c r="C38" s="82"/>
      <c r="D38" s="82"/>
      <c r="E38" s="82"/>
      <c r="F38" s="82"/>
      <c r="G38" s="67"/>
      <c r="H38" s="70"/>
      <c r="I38" s="62"/>
      <c r="J38" s="63"/>
      <c r="K38" s="67"/>
      <c r="L38" s="68"/>
    </row>
    <row r="39" spans="1:12" s="58" customFormat="1" ht="14.4" x14ac:dyDescent="0.3">
      <c r="A39" s="54"/>
      <c r="B39" s="59"/>
      <c r="C39" s="54"/>
      <c r="D39" s="54"/>
      <c r="E39" s="54"/>
      <c r="F39" s="54"/>
      <c r="G39" s="69"/>
      <c r="H39" s="70"/>
      <c r="I39" s="62"/>
      <c r="J39" s="63"/>
      <c r="K39" s="67"/>
      <c r="L39" s="68"/>
    </row>
    <row r="40" spans="1:12" ht="14.4" x14ac:dyDescent="0.3">
      <c r="A40" s="32"/>
      <c r="B40" s="60"/>
      <c r="C40" s="48"/>
      <c r="D40" s="29"/>
      <c r="E40" s="30"/>
      <c r="F40" s="72"/>
      <c r="G40" s="28"/>
      <c r="H40" s="26"/>
      <c r="I40" s="46"/>
      <c r="J40" s="27"/>
      <c r="K40" s="66"/>
      <c r="L40" s="28"/>
    </row>
    <row r="41" spans="1:12" ht="14.4" x14ac:dyDescent="0.3">
      <c r="A41" s="32"/>
      <c r="B41" s="60"/>
      <c r="C41" s="48"/>
      <c r="D41" s="29"/>
      <c r="E41" s="30"/>
      <c r="F41" s="72"/>
      <c r="G41" s="28"/>
      <c r="H41" s="26"/>
      <c r="I41" s="46"/>
      <c r="J41" s="27"/>
      <c r="K41" s="66"/>
      <c r="L41" s="28"/>
    </row>
    <row r="42" spans="1:12" ht="14.4" x14ac:dyDescent="0.25">
      <c r="A42" s="32"/>
      <c r="B42" s="49"/>
      <c r="C42" s="43"/>
      <c r="D42" s="29"/>
      <c r="E42" s="30"/>
      <c r="F42" s="31"/>
      <c r="G42" s="28"/>
      <c r="H42" s="26"/>
      <c r="I42" s="45"/>
      <c r="J42" s="27"/>
      <c r="K42" s="66"/>
      <c r="L42" s="28"/>
    </row>
    <row r="43" spans="1:12" x14ac:dyDescent="0.25">
      <c r="A43" s="40"/>
      <c r="B43" s="44"/>
      <c r="C43" s="43"/>
      <c r="D43" s="24"/>
      <c r="E43" s="32"/>
      <c r="F43" s="26"/>
      <c r="G43" s="28"/>
      <c r="H43" s="26"/>
      <c r="I43" s="46"/>
      <c r="J43" s="57"/>
      <c r="K43" s="25"/>
      <c r="L43" s="28" t="str">
        <f t="shared" ref="L43" si="4">IF(SUM(E43*K43)=0,"",SUM(E43*K43))</f>
        <v/>
      </c>
    </row>
    <row r="44" spans="1:12" x14ac:dyDescent="0.25">
      <c r="A44" s="33" t="s">
        <v>18</v>
      </c>
      <c r="B44" s="34"/>
      <c r="C44" s="100">
        <f>SUM(F19:F43)</f>
        <v>37122.35</v>
      </c>
      <c r="D44" s="101"/>
      <c r="E44" s="101"/>
      <c r="F44" s="102"/>
      <c r="G44" s="103">
        <f>SUM(H19:H43)</f>
        <v>33301.756999999998</v>
      </c>
      <c r="H44" s="104"/>
      <c r="I44" s="105">
        <f>SUM(J19:J43)</f>
        <v>3820.5929999999998</v>
      </c>
      <c r="J44" s="106"/>
      <c r="K44" s="107">
        <f>SUM(L19:L43)</f>
        <v>37122.35</v>
      </c>
      <c r="L44" s="108"/>
    </row>
    <row r="45" spans="1:12" ht="14.4" x14ac:dyDescent="0.3">
      <c r="A45" s="33" t="s">
        <v>19</v>
      </c>
      <c r="B45" s="34"/>
      <c r="C45" s="109">
        <f>C46-C44</f>
        <v>7424.4700000000012</v>
      </c>
      <c r="D45" s="110"/>
      <c r="E45" s="110"/>
      <c r="F45" s="111"/>
      <c r="G45" s="103"/>
      <c r="H45" s="104"/>
      <c r="I45" s="52"/>
      <c r="J45" s="53">
        <f>I46-I44</f>
        <v>764.11859999999979</v>
      </c>
      <c r="K45" s="107">
        <f>K46-K44</f>
        <v>7424.4700000000012</v>
      </c>
      <c r="L45" s="108"/>
    </row>
    <row r="46" spans="1:12" ht="13.8" thickBot="1" x14ac:dyDescent="0.3">
      <c r="A46" s="35" t="s">
        <v>20</v>
      </c>
      <c r="B46" s="36"/>
      <c r="C46" s="92">
        <f>C44*1.2</f>
        <v>44546.82</v>
      </c>
      <c r="D46" s="93"/>
      <c r="E46" s="93"/>
      <c r="F46" s="94"/>
      <c r="G46" s="95"/>
      <c r="H46" s="96"/>
      <c r="I46" s="97">
        <f>I44*1.2</f>
        <v>4584.7115999999996</v>
      </c>
      <c r="J46" s="98"/>
      <c r="K46" s="93">
        <f>K44*1.2</f>
        <v>44546.82</v>
      </c>
      <c r="L46" s="94"/>
    </row>
    <row r="47" spans="1:12" x14ac:dyDescent="0.25">
      <c r="A47" s="2"/>
      <c r="B47" s="2"/>
      <c r="C47" s="2"/>
      <c r="D47" s="2"/>
      <c r="E47" s="3"/>
      <c r="F47" s="37"/>
      <c r="G47" s="37"/>
      <c r="H47" s="37"/>
      <c r="I47" s="37"/>
      <c r="J47" s="37"/>
      <c r="K47" s="37"/>
      <c r="L47" s="37"/>
    </row>
    <row r="48" spans="1:12" x14ac:dyDescent="0.25">
      <c r="A48" s="2"/>
      <c r="B48" s="2"/>
      <c r="C48" s="2"/>
      <c r="D48" s="2"/>
      <c r="E48" s="3"/>
      <c r="F48" s="37"/>
      <c r="G48" s="37"/>
      <c r="H48" s="37"/>
      <c r="I48" s="37"/>
      <c r="J48" s="37"/>
      <c r="K48" s="37"/>
      <c r="L48" s="37"/>
    </row>
    <row r="49" spans="1:12" x14ac:dyDescent="0.25">
      <c r="A49" s="38" t="s">
        <v>21</v>
      </c>
      <c r="B49" s="2" t="s">
        <v>68</v>
      </c>
      <c r="D49" s="2" t="s">
        <v>35</v>
      </c>
      <c r="E49" s="3"/>
      <c r="F49" s="3"/>
      <c r="I49" s="39" t="s">
        <v>22</v>
      </c>
      <c r="J49" s="3" t="s">
        <v>23</v>
      </c>
      <c r="K49" s="3"/>
      <c r="L49" s="2"/>
    </row>
    <row r="50" spans="1:12" x14ac:dyDescent="0.25">
      <c r="A50" s="91" t="s">
        <v>26</v>
      </c>
      <c r="B50" s="91"/>
      <c r="C50" s="2"/>
      <c r="D50" s="99" t="s">
        <v>26</v>
      </c>
      <c r="E50" s="99"/>
      <c r="F50" s="99"/>
      <c r="G50" s="99"/>
      <c r="H50" s="91" t="s">
        <v>26</v>
      </c>
      <c r="I50" s="91"/>
      <c r="J50" s="91"/>
      <c r="K50" s="91"/>
      <c r="L50" s="91"/>
    </row>
    <row r="52" spans="1:12" x14ac:dyDescent="0.25">
      <c r="A52" s="2"/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</row>
    <row r="67" ht="12" customHeight="1" x14ac:dyDescent="0.25"/>
    <row r="68" ht="15" customHeight="1" x14ac:dyDescent="0.25"/>
    <row r="69" ht="15" customHeight="1" x14ac:dyDescent="0.25"/>
    <row r="70" ht="15" customHeight="1" x14ac:dyDescent="0.25"/>
    <row r="71" ht="12" customHeight="1" x14ac:dyDescent="0.25"/>
    <row r="72" ht="12" customHeight="1" x14ac:dyDescent="0.25"/>
    <row r="73" ht="12" customHeight="1" x14ac:dyDescent="0.25"/>
  </sheetData>
  <mergeCells count="22">
    <mergeCell ref="A14:L14"/>
    <mergeCell ref="A15:L15"/>
    <mergeCell ref="A16:A17"/>
    <mergeCell ref="B16:B17"/>
    <mergeCell ref="C16:F16"/>
    <mergeCell ref="G16:H16"/>
    <mergeCell ref="I16:J16"/>
    <mergeCell ref="K16:L16"/>
    <mergeCell ref="C44:F44"/>
    <mergeCell ref="G44:H44"/>
    <mergeCell ref="I44:J44"/>
    <mergeCell ref="K44:L44"/>
    <mergeCell ref="C45:F45"/>
    <mergeCell ref="G45:H45"/>
    <mergeCell ref="K45:L45"/>
    <mergeCell ref="A50:B50"/>
    <mergeCell ref="C46:F46"/>
    <mergeCell ref="G46:H46"/>
    <mergeCell ref="I46:J46"/>
    <mergeCell ref="K46:L46"/>
    <mergeCell ref="H50:L50"/>
    <mergeCell ref="D50:G50"/>
  </mergeCells>
  <pageMargins left="0.55118110236220474" right="0.19685039370078741" top="0.27559055118110237" bottom="0.39370078740157483" header="0.23622047244094491" footer="0.23622047244094491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workbookViewId="0">
      <selection activeCell="G25" sqref="G25"/>
    </sheetView>
  </sheetViews>
  <sheetFormatPr defaultRowHeight="13.2" x14ac:dyDescent="0.25"/>
  <sheetData>
    <row r="1" spans="1:6" ht="14.4" x14ac:dyDescent="0.3">
      <c r="B1" s="74"/>
    </row>
    <row r="4" spans="1:6" x14ac:dyDescent="0.25">
      <c r="B4" s="75"/>
    </row>
    <row r="7" spans="1:6" ht="14.4" x14ac:dyDescent="0.3">
      <c r="A7" s="76"/>
      <c r="B7" s="76"/>
      <c r="C7" s="76"/>
      <c r="D7" s="76"/>
      <c r="E7" s="76"/>
      <c r="F7" s="76"/>
    </row>
    <row r="9" spans="1:6" ht="14.4" x14ac:dyDescent="0.3">
      <c r="B9" s="73"/>
    </row>
    <row r="11" spans="1:6" ht="14.4" x14ac:dyDescent="0.3">
      <c r="B11" s="77"/>
      <c r="C11" s="77"/>
      <c r="D11" s="77"/>
      <c r="E11" s="77"/>
      <c r="F11" s="77"/>
    </row>
    <row r="12" spans="1:6" ht="14.4" x14ac:dyDescent="0.3">
      <c r="B12" s="77"/>
      <c r="C12" s="77"/>
      <c r="D12" s="77"/>
      <c r="E12" s="77"/>
      <c r="F12" s="77"/>
    </row>
    <row r="13" spans="1:6" ht="14.4" x14ac:dyDescent="0.3">
      <c r="B13" s="77"/>
      <c r="C13" s="77"/>
      <c r="D13" s="77"/>
      <c r="E13" s="77"/>
      <c r="F13" s="77"/>
    </row>
    <row r="14" spans="1:6" ht="14.4" x14ac:dyDescent="0.3">
      <c r="B14" s="77"/>
      <c r="C14" s="77"/>
      <c r="D14" s="77"/>
      <c r="E14" s="77"/>
      <c r="F14" s="78"/>
    </row>
    <row r="15" spans="1:6" ht="14.4" x14ac:dyDescent="0.3">
      <c r="F15" s="77"/>
    </row>
    <row r="16" spans="1:6" ht="14.4" x14ac:dyDescent="0.3">
      <c r="B16" s="77"/>
      <c r="F16" s="78"/>
    </row>
    <row r="19" spans="2:6" ht="14.4" x14ac:dyDescent="0.3">
      <c r="B19" s="73"/>
    </row>
    <row r="21" spans="2:6" ht="14.4" x14ac:dyDescent="0.3">
      <c r="B21" s="79"/>
      <c r="C21" s="79"/>
      <c r="D21" s="79"/>
      <c r="E21" s="79"/>
      <c r="F21" s="79"/>
    </row>
    <row r="22" spans="2:6" ht="14.4" x14ac:dyDescent="0.3">
      <c r="B22" s="79"/>
      <c r="C22" s="79"/>
      <c r="D22" s="79"/>
      <c r="E22" s="79"/>
      <c r="F22" s="79"/>
    </row>
    <row r="23" spans="2:6" ht="14.4" x14ac:dyDescent="0.3">
      <c r="B23" s="79"/>
      <c r="C23" s="79"/>
      <c r="D23" s="79"/>
      <c r="E23" s="79"/>
      <c r="F23" s="79"/>
    </row>
    <row r="24" spans="2:6" ht="14.4" x14ac:dyDescent="0.3">
      <c r="B24" s="79"/>
      <c r="C24" s="79"/>
      <c r="D24" s="79"/>
      <c r="E24" s="79"/>
      <c r="F24" s="79"/>
    </row>
    <row r="25" spans="2:6" ht="14.4" x14ac:dyDescent="0.3">
      <c r="B25" s="79"/>
      <c r="C25" s="79"/>
      <c r="D25" s="79"/>
      <c r="E25" s="79"/>
      <c r="F25" s="79"/>
    </row>
    <row r="26" spans="2:6" ht="14.4" x14ac:dyDescent="0.3">
      <c r="B26" s="79"/>
      <c r="C26" s="79"/>
      <c r="D26" s="79"/>
      <c r="E26" s="79"/>
      <c r="F26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Kivikuvandi akt</vt:lpstr>
      <vt:lpstr>Mahtude muutus</vt:lpstr>
      <vt:lpstr>'Kivikuvandi akt'!Print_Area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Uko Nõulik</dc:creator>
  <cp:lastModifiedBy>Andrus Sibul</cp:lastModifiedBy>
  <cp:lastPrinted>2014-10-08T13:44:37Z</cp:lastPrinted>
  <dcterms:created xsi:type="dcterms:W3CDTF">2014-10-08T12:36:28Z</dcterms:created>
  <dcterms:modified xsi:type="dcterms:W3CDTF">2023-11-10T07:42:45Z</dcterms:modified>
</cp:coreProperties>
</file>